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mumaryland-my.sharepoint.com/personal/jfcox_som_umaryland_edu/Documents/SMHP/Leadership Team/NHSC Student Loan Program/2026- Recertifications/"/>
    </mc:Choice>
  </mc:AlternateContent>
  <xr:revisionPtr revIDLastSave="0" documentId="8_{24B0C56C-5BEB-43C4-B93F-AA89A2C55B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H10" i="1"/>
  <c r="I10" i="1" s="1"/>
  <c r="AF10" i="1"/>
  <c r="AG10" i="1" s="1"/>
  <c r="H11" i="1"/>
  <c r="I11" i="1" s="1"/>
  <c r="D11" i="1"/>
  <c r="F11" i="1" s="1"/>
  <c r="AF17" i="1"/>
  <c r="AG17" i="1" s="1"/>
  <c r="AF16" i="1"/>
  <c r="AG16" i="1" s="1"/>
  <c r="AF15" i="1"/>
  <c r="AG15" i="1" s="1"/>
  <c r="AF14" i="1"/>
  <c r="AG14" i="1" s="1"/>
  <c r="AF13" i="1"/>
  <c r="AG13" i="1" s="1"/>
  <c r="AF12" i="1"/>
  <c r="AG12" i="1" s="1"/>
  <c r="AF11" i="1"/>
  <c r="AG11" i="1" s="1"/>
  <c r="AC17" i="1"/>
  <c r="AD17" i="1" s="1"/>
  <c r="AC16" i="1"/>
  <c r="AD16" i="1" s="1"/>
  <c r="AC15" i="1"/>
  <c r="AD15" i="1" s="1"/>
  <c r="AC14" i="1"/>
  <c r="AD14" i="1" s="1"/>
  <c r="AC13" i="1"/>
  <c r="AD13" i="1" s="1"/>
  <c r="AC12" i="1"/>
  <c r="AD12" i="1" s="1"/>
  <c r="AC11" i="1"/>
  <c r="AD11" i="1" s="1"/>
  <c r="AC10" i="1"/>
  <c r="AD10" i="1" s="1"/>
  <c r="Z17" i="1"/>
  <c r="AA17" i="1" s="1"/>
  <c r="Z16" i="1"/>
  <c r="AA16" i="1" s="1"/>
  <c r="Z15" i="1"/>
  <c r="AA15" i="1" s="1"/>
  <c r="Z14" i="1"/>
  <c r="AA14" i="1" s="1"/>
  <c r="Z13" i="1"/>
  <c r="AA13" i="1" s="1"/>
  <c r="Z12" i="1"/>
  <c r="AA12" i="1" s="1"/>
  <c r="Z11" i="1"/>
  <c r="AA11" i="1" s="1"/>
  <c r="Z10" i="1"/>
  <c r="AA10" i="1" s="1"/>
  <c r="W17" i="1"/>
  <c r="X17" i="1" s="1"/>
  <c r="W16" i="1"/>
  <c r="X16" i="1" s="1"/>
  <c r="W15" i="1"/>
  <c r="X15" i="1" s="1"/>
  <c r="W14" i="1"/>
  <c r="X14" i="1" s="1"/>
  <c r="W13" i="1"/>
  <c r="X13" i="1" s="1"/>
  <c r="W12" i="1"/>
  <c r="X12" i="1" s="1"/>
  <c r="W11" i="1"/>
  <c r="X11" i="1" s="1"/>
  <c r="W10" i="1"/>
  <c r="X10" i="1" s="1"/>
  <c r="T17" i="1"/>
  <c r="U17" i="1" s="1"/>
  <c r="T16" i="1"/>
  <c r="U16" i="1" s="1"/>
  <c r="T15" i="1"/>
  <c r="U15" i="1" s="1"/>
  <c r="T14" i="1"/>
  <c r="U14" i="1" s="1"/>
  <c r="T13" i="1"/>
  <c r="U13" i="1" s="1"/>
  <c r="T12" i="1"/>
  <c r="U12" i="1" s="1"/>
  <c r="T11" i="1"/>
  <c r="U11" i="1" s="1"/>
  <c r="T10" i="1"/>
  <c r="U10" i="1" s="1"/>
  <c r="Q17" i="1"/>
  <c r="R17" i="1" s="1"/>
  <c r="Q16" i="1"/>
  <c r="R16" i="1" s="1"/>
  <c r="Q15" i="1"/>
  <c r="R15" i="1" s="1"/>
  <c r="Q14" i="1"/>
  <c r="R14" i="1" s="1"/>
  <c r="Q13" i="1"/>
  <c r="R13" i="1" s="1"/>
  <c r="Q12" i="1"/>
  <c r="R12" i="1" s="1"/>
  <c r="Q11" i="1"/>
  <c r="R11" i="1" s="1"/>
  <c r="Q10" i="1"/>
  <c r="R10" i="1" s="1"/>
  <c r="N17" i="1"/>
  <c r="O17" i="1" s="1"/>
  <c r="N16" i="1"/>
  <c r="O16" i="1" s="1"/>
  <c r="N15" i="1"/>
  <c r="O15" i="1" s="1"/>
  <c r="N14" i="1"/>
  <c r="O14" i="1" s="1"/>
  <c r="N13" i="1"/>
  <c r="O13" i="1" s="1"/>
  <c r="N12" i="1"/>
  <c r="O12" i="1" s="1"/>
  <c r="N11" i="1"/>
  <c r="O11" i="1" s="1"/>
  <c r="N10" i="1"/>
  <c r="O10" i="1" s="1"/>
  <c r="K17" i="1"/>
  <c r="L17" i="1" s="1"/>
  <c r="K16" i="1"/>
  <c r="L16" i="1" s="1"/>
  <c r="K15" i="1"/>
  <c r="L15" i="1" s="1"/>
  <c r="K14" i="1"/>
  <c r="L14" i="1" s="1"/>
  <c r="K13" i="1"/>
  <c r="L13" i="1" s="1"/>
  <c r="K12" i="1"/>
  <c r="L12" i="1" s="1"/>
  <c r="K11" i="1"/>
  <c r="L11" i="1" s="1"/>
  <c r="K10" i="1"/>
  <c r="L10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F10" i="1"/>
</calcChain>
</file>

<file path=xl/sharedStrings.xml><?xml version="1.0" encoding="utf-8"?>
<sst xmlns="http://schemas.openxmlformats.org/spreadsheetml/2006/main" count="163" uniqueCount="58">
  <si>
    <r>
      <rPr>
        <b/>
        <sz val="12"/>
        <rFont val="Arial"/>
        <family val="2"/>
      </rPr>
      <t>UKU Financial Assistance for the Determination of Funds</t>
    </r>
  </si>
  <si>
    <r>
      <rPr>
        <b/>
        <sz val="8"/>
        <rFont val="Arial"/>
        <family val="2"/>
      </rPr>
      <t>Sliding Scale Reduction Amount</t>
    </r>
  </si>
  <si>
    <r>
      <rPr>
        <b/>
        <sz val="6.5"/>
        <rFont val="Arial"/>
        <family val="2"/>
      </rPr>
      <t>Income Level</t>
    </r>
  </si>
  <si>
    <r>
      <rPr>
        <b/>
        <sz val="8"/>
        <rFont val="Arial"/>
        <family val="2"/>
      </rPr>
      <t>S</t>
    </r>
  </si>
  <si>
    <r>
      <rPr>
        <b/>
        <sz val="8"/>
        <rFont val="Arial"/>
        <family val="2"/>
      </rPr>
      <t>L</t>
    </r>
  </si>
  <si>
    <r>
      <rPr>
        <b/>
        <sz val="6.5"/>
        <rFont val="Arial"/>
        <family val="2"/>
      </rPr>
      <t>Pt Resp 0%</t>
    </r>
  </si>
  <si>
    <r>
      <rPr>
        <b/>
        <sz val="8"/>
        <rFont val="Arial"/>
        <family val="2"/>
      </rPr>
      <t>I</t>
    </r>
  </si>
  <si>
    <r>
      <rPr>
        <b/>
        <sz val="6.5"/>
        <rFont val="Arial"/>
        <family val="2"/>
      </rPr>
      <t>Pt Resp 10%</t>
    </r>
  </si>
  <si>
    <r>
      <rPr>
        <b/>
        <sz val="6.5"/>
        <rFont val="Arial"/>
        <family val="2"/>
      </rPr>
      <t>Pt Resp 20%</t>
    </r>
  </si>
  <si>
    <r>
      <rPr>
        <b/>
        <sz val="6.5"/>
        <rFont val="Arial"/>
        <family val="2"/>
      </rPr>
      <t>Pt Resp 30%</t>
    </r>
  </si>
  <si>
    <r>
      <rPr>
        <b/>
        <sz val="6.5"/>
        <rFont val="Arial"/>
        <family val="2"/>
      </rPr>
      <t>Pt Resp 40%</t>
    </r>
  </si>
  <si>
    <r>
      <rPr>
        <b/>
        <sz val="6.5"/>
        <rFont val="Arial"/>
        <family val="2"/>
      </rPr>
      <t>Pt Resp 50%</t>
    </r>
  </si>
  <si>
    <r>
      <rPr>
        <b/>
        <sz val="6.5"/>
        <rFont val="Arial"/>
        <family val="2"/>
      </rPr>
      <t>Pt Resp 60%</t>
    </r>
  </si>
  <si>
    <r>
      <rPr>
        <b/>
        <sz val="6.5"/>
        <rFont val="Arial"/>
        <family val="2"/>
      </rPr>
      <t>Pt Resp 70%</t>
    </r>
  </si>
  <si>
    <r>
      <rPr>
        <b/>
        <sz val="6.5"/>
        <rFont val="Arial"/>
        <family val="2"/>
      </rPr>
      <t>Pt Resp 80%</t>
    </r>
  </si>
  <si>
    <r>
      <rPr>
        <b/>
        <sz val="6.5"/>
        <rFont val="Arial"/>
        <family val="2"/>
      </rPr>
      <t>Pt Resp 90%</t>
    </r>
  </si>
  <si>
    <r>
      <rPr>
        <b/>
        <sz val="6.5"/>
        <rFont val="Arial"/>
        <family val="2"/>
      </rPr>
      <t>Pt Resp 100%</t>
    </r>
  </si>
  <si>
    <r>
      <rPr>
        <b/>
        <sz val="7.5"/>
        <rFont val="Arial"/>
        <family val="2"/>
      </rPr>
      <t>HH</t>
    </r>
  </si>
  <si>
    <r>
      <rPr>
        <b/>
        <sz val="7.5"/>
        <rFont val="Arial"/>
        <family val="2"/>
      </rPr>
      <t>100% Charity</t>
    </r>
  </si>
  <si>
    <r>
      <rPr>
        <b/>
        <sz val="7.5"/>
        <rFont val="Arial"/>
        <family val="2"/>
      </rPr>
      <t>D</t>
    </r>
  </si>
  <si>
    <r>
      <rPr>
        <b/>
        <sz val="7.5"/>
        <rFont val="Arial"/>
        <family val="2"/>
      </rPr>
      <t>90% Charity</t>
    </r>
  </si>
  <si>
    <r>
      <rPr>
        <b/>
        <sz val="7.5"/>
        <rFont val="Arial"/>
        <family val="2"/>
      </rPr>
      <t>80% Charity</t>
    </r>
  </si>
  <si>
    <r>
      <rPr>
        <b/>
        <sz val="7.5"/>
        <rFont val="Arial"/>
        <family val="2"/>
      </rPr>
      <t>70% Charity</t>
    </r>
  </si>
  <si>
    <r>
      <rPr>
        <b/>
        <sz val="7.5"/>
        <rFont val="Arial"/>
        <family val="2"/>
      </rPr>
      <t>60% Charity</t>
    </r>
  </si>
  <si>
    <r>
      <rPr>
        <b/>
        <sz val="7.5"/>
        <rFont val="Arial"/>
        <family val="2"/>
      </rPr>
      <t>50% Charity</t>
    </r>
  </si>
  <si>
    <r>
      <rPr>
        <b/>
        <sz val="7.5"/>
        <rFont val="Arial"/>
        <family val="2"/>
      </rPr>
      <t>40% Charity</t>
    </r>
  </si>
  <si>
    <r>
      <rPr>
        <b/>
        <sz val="7.5"/>
        <rFont val="Arial"/>
        <family val="2"/>
      </rPr>
      <t>30% Charity</t>
    </r>
  </si>
  <si>
    <r>
      <rPr>
        <b/>
        <sz val="7.5"/>
        <rFont val="Arial"/>
        <family val="2"/>
      </rPr>
      <t>20% Charity</t>
    </r>
  </si>
  <si>
    <r>
      <rPr>
        <b/>
        <sz val="7.5"/>
        <rFont val="Arial"/>
        <family val="2"/>
      </rPr>
      <t>10% Charity</t>
    </r>
  </si>
  <si>
    <r>
      <rPr>
        <b/>
        <sz val="7.5"/>
        <rFont val="Arial"/>
        <family val="2"/>
      </rPr>
      <t>0%  Chaity</t>
    </r>
  </si>
  <si>
    <r>
      <rPr>
        <b/>
        <sz val="7.5"/>
        <rFont val="Arial"/>
        <family val="2"/>
      </rPr>
      <t>Size</t>
    </r>
  </si>
  <si>
    <r>
      <rPr>
        <b/>
        <sz val="7.5"/>
        <rFont val="Arial"/>
        <family val="2"/>
      </rPr>
      <t>Max</t>
    </r>
  </si>
  <si>
    <r>
      <rPr>
        <b/>
        <sz val="7.5"/>
        <rFont val="Arial"/>
        <family val="2"/>
      </rPr>
      <t>Range</t>
    </r>
  </si>
  <si>
    <r>
      <rPr>
        <b/>
        <sz val="7.5"/>
        <rFont val="Arial"/>
        <family val="2"/>
      </rPr>
      <t>I</t>
    </r>
  </si>
  <si>
    <r>
      <rPr>
        <sz val="7.5"/>
        <rFont val="Arial"/>
        <family val="2"/>
      </rPr>
      <t>0 to</t>
    </r>
  </si>
  <si>
    <r>
      <rPr>
        <b/>
        <sz val="7.5"/>
        <rFont val="Arial"/>
        <family val="2"/>
      </rPr>
      <t>N</t>
    </r>
  </si>
  <si>
    <r>
      <rPr>
        <sz val="7.5"/>
        <rFont val="Arial"/>
        <family val="2"/>
      </rPr>
      <t>to</t>
    </r>
  </si>
  <si>
    <r>
      <rPr>
        <sz val="7.5"/>
        <rFont val="Arial"/>
        <family val="2"/>
      </rPr>
      <t>+</t>
    </r>
  </si>
  <si>
    <r>
      <rPr>
        <b/>
        <sz val="7.5"/>
        <rFont val="Arial"/>
        <family val="2"/>
      </rPr>
      <t>G</t>
    </r>
  </si>
  <si>
    <r>
      <rPr>
        <b/>
        <sz val="7.5"/>
        <rFont val="Arial"/>
        <family val="2"/>
      </rPr>
      <t>S</t>
    </r>
  </si>
  <si>
    <r>
      <rPr>
        <b/>
        <sz val="7.5"/>
        <rFont val="Arial"/>
        <family val="2"/>
      </rPr>
      <t>C</t>
    </r>
  </si>
  <si>
    <r>
      <rPr>
        <b/>
        <sz val="7.5"/>
        <rFont val="Arial"/>
        <family val="2"/>
      </rPr>
      <t>A</t>
    </r>
  </si>
  <si>
    <r>
      <rPr>
        <b/>
        <sz val="7.5"/>
        <rFont val="Arial"/>
        <family val="2"/>
      </rPr>
      <t>L</t>
    </r>
  </si>
  <si>
    <r>
      <rPr>
        <b/>
        <sz val="7.5"/>
        <rFont val="Arial"/>
        <family val="2"/>
      </rPr>
      <t>E</t>
    </r>
  </si>
  <si>
    <t>200% - 210%</t>
  </si>
  <si>
    <t>300% +</t>
  </si>
  <si>
    <t>Up to 200%</t>
  </si>
  <si>
    <t>210% - 220%</t>
  </si>
  <si>
    <t>220% - 230%</t>
  </si>
  <si>
    <t>230% - 240%</t>
  </si>
  <si>
    <t>240% - 250%</t>
  </si>
  <si>
    <t>250% - 260%</t>
  </si>
  <si>
    <t>260% - 270%</t>
  </si>
  <si>
    <t>270% - 280%</t>
  </si>
  <si>
    <t>280% - 300%</t>
  </si>
  <si>
    <t>https://aspe.hhs.gov/sites/default/files/documents/b1bfa16b20ae9b89d525bc35de7c1643/detailed-guidelines-2026.pdf</t>
  </si>
  <si>
    <t xml:space="preserve">*Based on the  2026 Federal Poverty Guidelines  as noted in the Federal Reserve </t>
  </si>
  <si>
    <t>HHS 2026 Poverty Guidelines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</si>
</sst>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b/>
      <sz val="7.5"/>
      <name val="Arial"/>
      <family val="2"/>
    </font>
    <font>
      <sz val="7.5"/>
      <color rgb="FF000000"/>
      <name val="Arial"/>
      <family val="2"/>
    </font>
    <font>
      <sz val="7.5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b/>
      <sz val="7.5"/>
      <name val="Arial"/>
      <family val="2"/>
    </font>
    <font>
      <sz val="7.5"/>
      <name val="Arial"/>
      <family val="2"/>
    </font>
    <font>
      <u/>
      <sz val="10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8">
    <xf numFmtId="0" fontId="0" fillId="0" borderId="0" xfId="0" applyAlignment="1">
      <alignment horizontal="left" vertical="top"/>
    </xf>
    <xf numFmtId="0" fontId="6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1" fontId="7" fillId="0" borderId="4" xfId="0" applyNumberFormat="1" applyFont="1" applyBorder="1" applyAlignment="1">
      <alignment horizontal="center" vertical="top" shrinkToFit="1"/>
    </xf>
    <xf numFmtId="3" fontId="7" fillId="0" borderId="4" xfId="0" applyNumberFormat="1" applyFont="1" applyBorder="1" applyAlignment="1">
      <alignment horizontal="center" vertical="top" shrinkToFit="1"/>
    </xf>
    <xf numFmtId="3" fontId="7" fillId="0" borderId="4" xfId="0" applyNumberFormat="1" applyFont="1" applyBorder="1" applyAlignment="1">
      <alignment horizontal="right" vertical="top" shrinkToFit="1"/>
    </xf>
    <xf numFmtId="3" fontId="7" fillId="0" borderId="5" xfId="0" applyNumberFormat="1" applyFont="1" applyBorder="1" applyAlignment="1">
      <alignment horizontal="right" vertical="top" shrinkToFit="1"/>
    </xf>
    <xf numFmtId="1" fontId="7" fillId="3" borderId="4" xfId="0" applyNumberFormat="1" applyFont="1" applyFill="1" applyBorder="1" applyAlignment="1">
      <alignment horizontal="center" vertical="top" shrinkToFit="1"/>
    </xf>
    <xf numFmtId="3" fontId="7" fillId="3" borderId="4" xfId="0" applyNumberFormat="1" applyFont="1" applyFill="1" applyBorder="1" applyAlignment="1">
      <alignment horizontal="center" vertical="top" shrinkToFit="1"/>
    </xf>
    <xf numFmtId="3" fontId="7" fillId="3" borderId="4" xfId="0" applyNumberFormat="1" applyFont="1" applyFill="1" applyBorder="1" applyAlignment="1">
      <alignment horizontal="right" vertical="top" shrinkToFit="1"/>
    </xf>
    <xf numFmtId="3" fontId="7" fillId="3" borderId="5" xfId="0" applyNumberFormat="1" applyFont="1" applyFill="1" applyBorder="1" applyAlignment="1">
      <alignment horizontal="right" vertical="top" shrinkToFit="1"/>
    </xf>
    <xf numFmtId="3" fontId="8" fillId="0" borderId="4" xfId="0" applyNumberFormat="1" applyFont="1" applyBorder="1" applyAlignment="1">
      <alignment horizontal="right" vertical="top" wrapText="1"/>
    </xf>
    <xf numFmtId="3" fontId="8" fillId="0" borderId="4" xfId="0" applyNumberFormat="1" applyFont="1" applyBorder="1" applyAlignment="1">
      <alignment horizontal="center" vertical="top" wrapText="1"/>
    </xf>
    <xf numFmtId="3" fontId="8" fillId="0" borderId="6" xfId="0" applyNumberFormat="1" applyFont="1" applyBorder="1" applyAlignment="1">
      <alignment horizontal="left" vertical="top" wrapText="1"/>
    </xf>
    <xf numFmtId="3" fontId="8" fillId="3" borderId="4" xfId="0" applyNumberFormat="1" applyFont="1" applyFill="1" applyBorder="1" applyAlignment="1">
      <alignment horizontal="right" vertical="top" wrapText="1"/>
    </xf>
    <xf numFmtId="3" fontId="8" fillId="3" borderId="4" xfId="0" applyNumberFormat="1" applyFont="1" applyFill="1" applyBorder="1" applyAlignment="1">
      <alignment horizontal="center" vertical="top" wrapText="1"/>
    </xf>
    <xf numFmtId="3" fontId="8" fillId="3" borderId="6" xfId="0" applyNumberFormat="1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0" fillId="2" borderId="4" xfId="0" applyNumberFormat="1" applyFill="1" applyBorder="1" applyAlignment="1">
      <alignment horizontal="center" vertical="center" wrapText="1"/>
    </xf>
    <xf numFmtId="9" fontId="11" fillId="2" borderId="4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3" fillId="0" borderId="0" xfId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 indent="1"/>
    </xf>
    <xf numFmtId="0" fontId="4" fillId="0" borderId="6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2"/>
    </xf>
    <xf numFmtId="0" fontId="4" fillId="0" borderId="7" xfId="0" applyFont="1" applyBorder="1" applyAlignment="1">
      <alignment horizontal="left" vertical="top" wrapText="1" indent="2"/>
    </xf>
    <xf numFmtId="0" fontId="4" fillId="0" borderId="6" xfId="0" applyFont="1" applyBorder="1" applyAlignment="1">
      <alignment horizontal="left" vertical="top" wrapText="1" indent="2"/>
    </xf>
    <xf numFmtId="0" fontId="4" fillId="0" borderId="5" xfId="0" applyFont="1" applyBorder="1" applyAlignment="1">
      <alignment horizontal="left" vertical="top" wrapText="1" indent="3"/>
    </xf>
    <xf numFmtId="0" fontId="4" fillId="0" borderId="7" xfId="0" applyFont="1" applyBorder="1" applyAlignment="1">
      <alignment horizontal="left" vertical="top" wrapText="1" indent="3"/>
    </xf>
    <xf numFmtId="0" fontId="4" fillId="0" borderId="6" xfId="0" applyFont="1" applyBorder="1" applyAlignment="1">
      <alignment horizontal="left" vertical="top" wrapText="1" indent="3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 shrinkToFit="1"/>
    </xf>
    <xf numFmtId="9" fontId="7" fillId="0" borderId="6" xfId="0" applyNumberFormat="1" applyFont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left" vertical="top" wrapText="1" indent="2"/>
    </xf>
    <xf numFmtId="0" fontId="6" fillId="2" borderId="7" xfId="0" applyFont="1" applyFill="1" applyBorder="1" applyAlignment="1">
      <alignment horizontal="left" vertical="top" wrapText="1" indent="2"/>
    </xf>
    <xf numFmtId="0" fontId="6" fillId="2" borderId="6" xfId="0" applyFont="1" applyFill="1" applyBorder="1" applyAlignment="1">
      <alignment horizontal="left" vertical="top" wrapText="1" indent="2"/>
    </xf>
    <xf numFmtId="0" fontId="6" fillId="2" borderId="5" xfId="0" applyFont="1" applyFill="1" applyBorder="1" applyAlignment="1">
      <alignment horizontal="left" vertical="top" wrapText="1" indent="1"/>
    </xf>
    <xf numFmtId="0" fontId="6" fillId="2" borderId="6" xfId="0" applyFont="1" applyFill="1" applyBorder="1" applyAlignment="1">
      <alignment horizontal="left" vertical="top" wrapText="1" indent="1"/>
    </xf>
    <xf numFmtId="0" fontId="10" fillId="0" borderId="10" xfId="0" applyFont="1" applyBorder="1" applyAlignment="1">
      <alignment horizontal="left" vertical="center" wrapText="1" indent="3"/>
    </xf>
    <xf numFmtId="0" fontId="5" fillId="0" borderId="10" xfId="0" applyFont="1" applyBorder="1" applyAlignment="1">
      <alignment horizontal="left" vertical="center" wrapText="1" indent="3"/>
    </xf>
    <xf numFmtId="0" fontId="9" fillId="0" borderId="0" xfId="0" applyFont="1" applyAlignment="1">
      <alignment horizontal="left" vertical="top" wrapText="1" indent="3"/>
    </xf>
    <xf numFmtId="0" fontId="4" fillId="0" borderId="0" xfId="0" applyFont="1" applyAlignment="1">
      <alignment horizontal="left" vertical="top" wrapText="1" indent="3"/>
    </xf>
    <xf numFmtId="0" fontId="4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 indent="2"/>
    </xf>
    <xf numFmtId="0" fontId="6" fillId="0" borderId="6" xfId="0" applyFont="1" applyBorder="1" applyAlignment="1">
      <alignment horizontal="left" vertical="top" wrapText="1" indent="2"/>
    </xf>
    <xf numFmtId="0" fontId="6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spe.hhs.gov/sites/default/files/documents/b1bfa16b20ae9b89d525bc35de7c1643/detailed-guidelines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9"/>
  <sheetViews>
    <sheetView tabSelected="1" zoomScale="120" zoomScaleNormal="120" workbookViewId="0">
      <selection activeCell="L22" sqref="L22"/>
    </sheetView>
  </sheetViews>
  <sheetFormatPr defaultRowHeight="13" x14ac:dyDescent="0.3"/>
  <cols>
    <col min="1" max="1" width="4.69921875" customWidth="1"/>
    <col min="2" max="2" width="10.5" customWidth="1"/>
    <col min="3" max="3" width="4.69921875" customWidth="1"/>
    <col min="4" max="4" width="9.296875" customWidth="1"/>
    <col min="5" max="5" width="5.796875" customWidth="1"/>
    <col min="6" max="6" width="8" customWidth="1"/>
    <col min="7" max="7" width="3.19921875" customWidth="1"/>
    <col min="8" max="9" width="9.296875" customWidth="1"/>
    <col min="10" max="10" width="3.796875" customWidth="1"/>
    <col min="11" max="11" width="8" customWidth="1"/>
    <col min="12" max="12" width="9.296875" customWidth="1"/>
    <col min="13" max="13" width="3.5" customWidth="1"/>
    <col min="14" max="14" width="8" customWidth="1"/>
    <col min="15" max="15" width="9.296875" customWidth="1"/>
    <col min="16" max="16" width="3.19921875" customWidth="1"/>
    <col min="17" max="17" width="8" customWidth="1"/>
    <col min="18" max="18" width="9.296875" customWidth="1"/>
    <col min="19" max="19" width="2.5" customWidth="1"/>
    <col min="20" max="20" width="8" customWidth="1"/>
    <col min="21" max="21" width="9.296875" customWidth="1"/>
    <col min="22" max="22" width="2.69921875" customWidth="1"/>
    <col min="23" max="23" width="8" customWidth="1"/>
    <col min="24" max="24" width="9.296875" customWidth="1"/>
    <col min="25" max="25" width="3.5" customWidth="1"/>
    <col min="26" max="26" width="8" customWidth="1"/>
    <col min="27" max="27" width="9.296875" customWidth="1"/>
    <col min="28" max="28" width="2.69921875" customWidth="1"/>
    <col min="29" max="29" width="8" customWidth="1"/>
    <col min="30" max="30" width="9.296875" customWidth="1"/>
    <col min="31" max="31" width="2.296875" customWidth="1"/>
    <col min="32" max="33" width="9.296875" customWidth="1"/>
    <col min="34" max="34" width="4.69921875" customWidth="1"/>
  </cols>
  <sheetData>
    <row r="1" spans="1:34" ht="17.2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13" customHeight="1" x14ac:dyDescent="0.3">
      <c r="A2" s="22" t="s">
        <v>56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8" customHeight="1" x14ac:dyDescent="0.3">
      <c r="A3" s="23" t="s">
        <v>55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</row>
    <row r="4" spans="1:34" ht="27" customHeight="1" x14ac:dyDescent="0.3">
      <c r="A4" s="24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</row>
    <row r="5" spans="1:34" ht="14.15" customHeight="1" x14ac:dyDescent="0.3">
      <c r="A5" s="47" t="s">
        <v>57</v>
      </c>
      <c r="B5" s="48"/>
      <c r="C5" s="25" t="s">
        <v>2</v>
      </c>
      <c r="D5" s="26"/>
      <c r="E5" s="17" t="s">
        <v>3</v>
      </c>
      <c r="F5" s="27" t="s">
        <v>2</v>
      </c>
      <c r="G5" s="28"/>
      <c r="H5" s="29"/>
      <c r="I5" s="30" t="s">
        <v>2</v>
      </c>
      <c r="J5" s="31"/>
      <c r="K5" s="32"/>
      <c r="L5" s="30" t="s">
        <v>2</v>
      </c>
      <c r="M5" s="31"/>
      <c r="N5" s="32"/>
      <c r="O5" s="30" t="s">
        <v>2</v>
      </c>
      <c r="P5" s="31"/>
      <c r="Q5" s="32"/>
      <c r="R5" s="30" t="s">
        <v>2</v>
      </c>
      <c r="S5" s="31"/>
      <c r="T5" s="32"/>
      <c r="U5" s="27" t="s">
        <v>2</v>
      </c>
      <c r="V5" s="28"/>
      <c r="W5" s="29"/>
      <c r="X5" s="27" t="s">
        <v>2</v>
      </c>
      <c r="Y5" s="28"/>
      <c r="Z5" s="29"/>
      <c r="AA5" s="27" t="s">
        <v>2</v>
      </c>
      <c r="AB5" s="28"/>
      <c r="AC5" s="29"/>
      <c r="AD5" s="27" t="s">
        <v>2</v>
      </c>
      <c r="AE5" s="28"/>
      <c r="AF5" s="29"/>
      <c r="AG5" s="25" t="s">
        <v>2</v>
      </c>
      <c r="AH5" s="26"/>
    </row>
    <row r="6" spans="1:34" ht="20.25" customHeight="1" x14ac:dyDescent="0.3">
      <c r="A6" s="49"/>
      <c r="B6" s="50"/>
      <c r="C6" s="33" t="s">
        <v>46</v>
      </c>
      <c r="D6" s="35"/>
      <c r="E6" s="17" t="s">
        <v>4</v>
      </c>
      <c r="F6" s="33" t="s">
        <v>44</v>
      </c>
      <c r="G6" s="34"/>
      <c r="H6" s="35"/>
      <c r="I6" s="33" t="s">
        <v>47</v>
      </c>
      <c r="J6" s="34"/>
      <c r="K6" s="35"/>
      <c r="L6" s="33" t="s">
        <v>48</v>
      </c>
      <c r="M6" s="34"/>
      <c r="N6" s="35"/>
      <c r="O6" s="33" t="s">
        <v>49</v>
      </c>
      <c r="P6" s="34"/>
      <c r="Q6" s="35"/>
      <c r="R6" s="33" t="s">
        <v>50</v>
      </c>
      <c r="S6" s="34"/>
      <c r="T6" s="35"/>
      <c r="U6" s="33" t="s">
        <v>51</v>
      </c>
      <c r="V6" s="34"/>
      <c r="W6" s="35"/>
      <c r="X6" s="33" t="s">
        <v>52</v>
      </c>
      <c r="Y6" s="34"/>
      <c r="Z6" s="35"/>
      <c r="AA6" s="33" t="s">
        <v>53</v>
      </c>
      <c r="AB6" s="34"/>
      <c r="AC6" s="35"/>
      <c r="AD6" s="33" t="s">
        <v>54</v>
      </c>
      <c r="AE6" s="34"/>
      <c r="AF6" s="35"/>
      <c r="AG6" s="36" t="s">
        <v>45</v>
      </c>
      <c r="AH6" s="37"/>
    </row>
    <row r="7" spans="1:34" ht="13" customHeight="1" x14ac:dyDescent="0.3">
      <c r="A7" s="51"/>
      <c r="B7" s="52"/>
      <c r="C7" s="25" t="s">
        <v>5</v>
      </c>
      <c r="D7" s="26"/>
      <c r="E7" s="17" t="s">
        <v>6</v>
      </c>
      <c r="F7" s="27" t="s">
        <v>7</v>
      </c>
      <c r="G7" s="28"/>
      <c r="H7" s="29"/>
      <c r="I7" s="30" t="s">
        <v>8</v>
      </c>
      <c r="J7" s="31"/>
      <c r="K7" s="32"/>
      <c r="L7" s="30" t="s">
        <v>9</v>
      </c>
      <c r="M7" s="31"/>
      <c r="N7" s="32"/>
      <c r="O7" s="30" t="s">
        <v>10</v>
      </c>
      <c r="P7" s="31"/>
      <c r="Q7" s="32"/>
      <c r="R7" s="30" t="s">
        <v>11</v>
      </c>
      <c r="S7" s="31"/>
      <c r="T7" s="32"/>
      <c r="U7" s="30" t="s">
        <v>12</v>
      </c>
      <c r="V7" s="31"/>
      <c r="W7" s="32"/>
      <c r="X7" s="30" t="s">
        <v>13</v>
      </c>
      <c r="Y7" s="31"/>
      <c r="Z7" s="32"/>
      <c r="AA7" s="30" t="s">
        <v>14</v>
      </c>
      <c r="AB7" s="31"/>
      <c r="AC7" s="32"/>
      <c r="AD7" s="30" t="s">
        <v>15</v>
      </c>
      <c r="AE7" s="31"/>
      <c r="AF7" s="32"/>
      <c r="AG7" s="25" t="s">
        <v>16</v>
      </c>
      <c r="AH7" s="26"/>
    </row>
    <row r="8" spans="1:34" ht="21.75" customHeight="1" x14ac:dyDescent="0.3">
      <c r="A8" s="1" t="s">
        <v>17</v>
      </c>
      <c r="B8" s="20">
        <v>1</v>
      </c>
      <c r="C8" s="41" t="s">
        <v>18</v>
      </c>
      <c r="D8" s="42"/>
      <c r="E8" s="1" t="s">
        <v>19</v>
      </c>
      <c r="F8" s="38" t="s">
        <v>20</v>
      </c>
      <c r="G8" s="39"/>
      <c r="H8" s="40"/>
      <c r="I8" s="38" t="s">
        <v>21</v>
      </c>
      <c r="J8" s="39"/>
      <c r="K8" s="40"/>
      <c r="L8" s="38" t="s">
        <v>22</v>
      </c>
      <c r="M8" s="39"/>
      <c r="N8" s="40"/>
      <c r="O8" s="38" t="s">
        <v>23</v>
      </c>
      <c r="P8" s="39"/>
      <c r="Q8" s="40"/>
      <c r="R8" s="38" t="s">
        <v>24</v>
      </c>
      <c r="S8" s="39"/>
      <c r="T8" s="40"/>
      <c r="U8" s="38" t="s">
        <v>25</v>
      </c>
      <c r="V8" s="39"/>
      <c r="W8" s="40"/>
      <c r="X8" s="38" t="s">
        <v>26</v>
      </c>
      <c r="Y8" s="39"/>
      <c r="Z8" s="40"/>
      <c r="AA8" s="38" t="s">
        <v>27</v>
      </c>
      <c r="AB8" s="39"/>
      <c r="AC8" s="40"/>
      <c r="AD8" s="38" t="s">
        <v>28</v>
      </c>
      <c r="AE8" s="39"/>
      <c r="AF8" s="40"/>
      <c r="AG8" s="41" t="s">
        <v>29</v>
      </c>
      <c r="AH8" s="42"/>
    </row>
    <row r="9" spans="1:34" ht="14.15" customHeight="1" x14ac:dyDescent="0.3">
      <c r="A9" s="2" t="s">
        <v>30</v>
      </c>
      <c r="B9" s="2" t="s">
        <v>31</v>
      </c>
      <c r="C9" s="53" t="s">
        <v>32</v>
      </c>
      <c r="D9" s="54"/>
      <c r="E9" s="1" t="s">
        <v>33</v>
      </c>
      <c r="F9" s="55" t="s">
        <v>32</v>
      </c>
      <c r="G9" s="56"/>
      <c r="H9" s="57"/>
      <c r="I9" s="55" t="s">
        <v>32</v>
      </c>
      <c r="J9" s="56"/>
      <c r="K9" s="57"/>
      <c r="L9" s="55" t="s">
        <v>32</v>
      </c>
      <c r="M9" s="56"/>
      <c r="N9" s="57"/>
      <c r="O9" s="55" t="s">
        <v>32</v>
      </c>
      <c r="P9" s="56"/>
      <c r="Q9" s="57"/>
      <c r="R9" s="55" t="s">
        <v>32</v>
      </c>
      <c r="S9" s="56"/>
      <c r="T9" s="57"/>
      <c r="U9" s="55" t="s">
        <v>32</v>
      </c>
      <c r="V9" s="56"/>
      <c r="W9" s="57"/>
      <c r="X9" s="55" t="s">
        <v>32</v>
      </c>
      <c r="Y9" s="56"/>
      <c r="Z9" s="57"/>
      <c r="AA9" s="55" t="s">
        <v>32</v>
      </c>
      <c r="AB9" s="56"/>
      <c r="AC9" s="57"/>
      <c r="AD9" s="55" t="s">
        <v>32</v>
      </c>
      <c r="AE9" s="56"/>
      <c r="AF9" s="57"/>
      <c r="AG9" s="53" t="s">
        <v>32</v>
      </c>
      <c r="AH9" s="54"/>
    </row>
    <row r="10" spans="1:34" ht="14.15" customHeight="1" x14ac:dyDescent="0.3">
      <c r="A10" s="3">
        <v>1</v>
      </c>
      <c r="B10" s="4">
        <v>15960</v>
      </c>
      <c r="C10" s="11" t="s">
        <v>34</v>
      </c>
      <c r="D10" s="4">
        <f>B10*2</f>
        <v>31920</v>
      </c>
      <c r="E10" s="18" t="s">
        <v>35</v>
      </c>
      <c r="F10" s="5">
        <f t="shared" ref="F10:F16" si="0">D10+1</f>
        <v>31921</v>
      </c>
      <c r="G10" s="12" t="s">
        <v>36</v>
      </c>
      <c r="H10" s="5">
        <f>B10*2.1</f>
        <v>33516</v>
      </c>
      <c r="I10" s="4">
        <f t="shared" ref="I10:I17" si="1">H10+1</f>
        <v>33517</v>
      </c>
      <c r="J10" s="12" t="s">
        <v>36</v>
      </c>
      <c r="K10" s="5">
        <f t="shared" ref="K10:K17" si="2">B10*2.2</f>
        <v>35112</v>
      </c>
      <c r="L10" s="5">
        <f t="shared" ref="L10:L17" si="3">K10+1</f>
        <v>35113</v>
      </c>
      <c r="M10" s="12" t="s">
        <v>36</v>
      </c>
      <c r="N10" s="5">
        <f t="shared" ref="N10:N17" si="4">B10*2.3</f>
        <v>36708</v>
      </c>
      <c r="O10" s="5">
        <f t="shared" ref="O10:O17" si="5">N10+1</f>
        <v>36709</v>
      </c>
      <c r="P10" s="12" t="s">
        <v>36</v>
      </c>
      <c r="Q10" s="5">
        <f t="shared" ref="Q10:Q17" si="6">B10*2.4</f>
        <v>38304</v>
      </c>
      <c r="R10" s="5">
        <f t="shared" ref="R10:R17" si="7">Q10+1</f>
        <v>38305</v>
      </c>
      <c r="S10" s="12" t="s">
        <v>36</v>
      </c>
      <c r="T10" s="4">
        <f t="shared" ref="T10:T17" si="8">B10*2.5</f>
        <v>39900</v>
      </c>
      <c r="U10" s="5">
        <f t="shared" ref="U10:U17" si="9">T10+1</f>
        <v>39901</v>
      </c>
      <c r="V10" s="12" t="s">
        <v>36</v>
      </c>
      <c r="W10" s="4">
        <f t="shared" ref="W10:W17" si="10">B10*2.6</f>
        <v>41496</v>
      </c>
      <c r="X10" s="4">
        <f t="shared" ref="X10:X17" si="11">W10+1</f>
        <v>41497</v>
      </c>
      <c r="Y10" s="12" t="s">
        <v>36</v>
      </c>
      <c r="Z10" s="5">
        <f t="shared" ref="Z10:Z17" si="12">B10*2.7</f>
        <v>43092</v>
      </c>
      <c r="AA10" s="4">
        <f t="shared" ref="AA10:AA17" si="13">Z10+1</f>
        <v>43093</v>
      </c>
      <c r="AB10" s="12" t="s">
        <v>36</v>
      </c>
      <c r="AC10" s="5">
        <f t="shared" ref="AC10:AC17" si="14">B10*2.8</f>
        <v>44688</v>
      </c>
      <c r="AD10" s="4">
        <f t="shared" ref="AD10:AD17" si="15">AC10+1</f>
        <v>44689</v>
      </c>
      <c r="AE10" s="12" t="s">
        <v>36</v>
      </c>
      <c r="AF10" s="5">
        <f>B10*3</f>
        <v>47880</v>
      </c>
      <c r="AG10" s="6">
        <f t="shared" ref="AG10:AG17" si="16">AF10+1</f>
        <v>47881</v>
      </c>
      <c r="AH10" s="13" t="s">
        <v>37</v>
      </c>
    </row>
    <row r="11" spans="1:34" ht="14.15" customHeight="1" x14ac:dyDescent="0.3">
      <c r="A11" s="7">
        <v>2</v>
      </c>
      <c r="B11" s="8">
        <v>21640</v>
      </c>
      <c r="C11" s="14" t="s">
        <v>34</v>
      </c>
      <c r="D11" s="8">
        <f>B11*2</f>
        <v>43280</v>
      </c>
      <c r="E11" s="18" t="s">
        <v>38</v>
      </c>
      <c r="F11" s="9">
        <f t="shared" si="0"/>
        <v>43281</v>
      </c>
      <c r="G11" s="15" t="s">
        <v>36</v>
      </c>
      <c r="H11" s="9">
        <f>B11*2.1</f>
        <v>45444</v>
      </c>
      <c r="I11" s="8">
        <f t="shared" si="1"/>
        <v>45445</v>
      </c>
      <c r="J11" s="15" t="s">
        <v>36</v>
      </c>
      <c r="K11" s="9">
        <f t="shared" si="2"/>
        <v>47608.000000000007</v>
      </c>
      <c r="L11" s="9">
        <f t="shared" si="3"/>
        <v>47609.000000000007</v>
      </c>
      <c r="M11" s="15" t="s">
        <v>36</v>
      </c>
      <c r="N11" s="9">
        <f t="shared" si="4"/>
        <v>49771.999999999993</v>
      </c>
      <c r="O11" s="9">
        <f t="shared" si="5"/>
        <v>49772.999999999993</v>
      </c>
      <c r="P11" s="15" t="s">
        <v>36</v>
      </c>
      <c r="Q11" s="9">
        <f t="shared" si="6"/>
        <v>51936</v>
      </c>
      <c r="R11" s="9">
        <f t="shared" si="7"/>
        <v>51937</v>
      </c>
      <c r="S11" s="15" t="s">
        <v>36</v>
      </c>
      <c r="T11" s="8">
        <f t="shared" si="8"/>
        <v>54100</v>
      </c>
      <c r="U11" s="9">
        <f t="shared" si="9"/>
        <v>54101</v>
      </c>
      <c r="V11" s="15" t="s">
        <v>36</v>
      </c>
      <c r="W11" s="8">
        <f t="shared" si="10"/>
        <v>56264</v>
      </c>
      <c r="X11" s="8">
        <f t="shared" si="11"/>
        <v>56265</v>
      </c>
      <c r="Y11" s="15" t="s">
        <v>36</v>
      </c>
      <c r="Z11" s="9">
        <f t="shared" si="12"/>
        <v>58428.000000000007</v>
      </c>
      <c r="AA11" s="8">
        <f t="shared" si="13"/>
        <v>58429.000000000007</v>
      </c>
      <c r="AB11" s="15" t="s">
        <v>36</v>
      </c>
      <c r="AC11" s="9">
        <f t="shared" si="14"/>
        <v>60591.999999999993</v>
      </c>
      <c r="AD11" s="8">
        <f t="shared" si="15"/>
        <v>60592.999999999993</v>
      </c>
      <c r="AE11" s="15" t="s">
        <v>36</v>
      </c>
      <c r="AF11" s="9">
        <f t="shared" ref="AF11:AF17" si="17">B11*3</f>
        <v>64920</v>
      </c>
      <c r="AG11" s="10">
        <f t="shared" si="16"/>
        <v>64921</v>
      </c>
      <c r="AH11" s="16" t="s">
        <v>37</v>
      </c>
    </row>
    <row r="12" spans="1:34" ht="13" customHeight="1" x14ac:dyDescent="0.3">
      <c r="A12" s="3">
        <v>3</v>
      </c>
      <c r="B12" s="4">
        <v>27320</v>
      </c>
      <c r="C12" s="11" t="s">
        <v>34</v>
      </c>
      <c r="D12" s="4">
        <f t="shared" ref="D12:D17" si="18">B12*2</f>
        <v>54640</v>
      </c>
      <c r="E12" s="19"/>
      <c r="F12" s="5">
        <f t="shared" si="0"/>
        <v>54641</v>
      </c>
      <c r="G12" s="12" t="s">
        <v>36</v>
      </c>
      <c r="H12" s="5">
        <f t="shared" ref="H12:H17" si="19">B12*2.1</f>
        <v>57372</v>
      </c>
      <c r="I12" s="4">
        <f t="shared" si="1"/>
        <v>57373</v>
      </c>
      <c r="J12" s="12" t="s">
        <v>36</v>
      </c>
      <c r="K12" s="5">
        <f t="shared" si="2"/>
        <v>60104.000000000007</v>
      </c>
      <c r="L12" s="5">
        <f t="shared" si="3"/>
        <v>60105.000000000007</v>
      </c>
      <c r="M12" s="12" t="s">
        <v>36</v>
      </c>
      <c r="N12" s="5">
        <f t="shared" si="4"/>
        <v>62835.999999999993</v>
      </c>
      <c r="O12" s="5">
        <f t="shared" si="5"/>
        <v>62836.999999999993</v>
      </c>
      <c r="P12" s="12" t="s">
        <v>36</v>
      </c>
      <c r="Q12" s="5">
        <f t="shared" si="6"/>
        <v>65568</v>
      </c>
      <c r="R12" s="5">
        <f t="shared" si="7"/>
        <v>65569</v>
      </c>
      <c r="S12" s="12" t="s">
        <v>36</v>
      </c>
      <c r="T12" s="4">
        <f t="shared" si="8"/>
        <v>68300</v>
      </c>
      <c r="U12" s="5">
        <f t="shared" si="9"/>
        <v>68301</v>
      </c>
      <c r="V12" s="12" t="s">
        <v>36</v>
      </c>
      <c r="W12" s="4">
        <f t="shared" si="10"/>
        <v>71032</v>
      </c>
      <c r="X12" s="4">
        <f t="shared" si="11"/>
        <v>71033</v>
      </c>
      <c r="Y12" s="12" t="s">
        <v>36</v>
      </c>
      <c r="Z12" s="5">
        <f t="shared" si="12"/>
        <v>73764</v>
      </c>
      <c r="AA12" s="4">
        <f t="shared" si="13"/>
        <v>73765</v>
      </c>
      <c r="AB12" s="12" t="s">
        <v>36</v>
      </c>
      <c r="AC12" s="5">
        <f t="shared" si="14"/>
        <v>76496</v>
      </c>
      <c r="AD12" s="4">
        <f t="shared" si="15"/>
        <v>76497</v>
      </c>
      <c r="AE12" s="12" t="s">
        <v>36</v>
      </c>
      <c r="AF12" s="5">
        <f t="shared" si="17"/>
        <v>81960</v>
      </c>
      <c r="AG12" s="6">
        <f t="shared" si="16"/>
        <v>81961</v>
      </c>
      <c r="AH12" s="13" t="s">
        <v>37</v>
      </c>
    </row>
    <row r="13" spans="1:34" ht="14.15" customHeight="1" x14ac:dyDescent="0.3">
      <c r="A13" s="7">
        <v>4</v>
      </c>
      <c r="B13" s="8">
        <v>33000</v>
      </c>
      <c r="C13" s="14" t="s">
        <v>34</v>
      </c>
      <c r="D13" s="8">
        <f t="shared" si="18"/>
        <v>66000</v>
      </c>
      <c r="E13" s="18" t="s">
        <v>39</v>
      </c>
      <c r="F13" s="9">
        <f t="shared" si="0"/>
        <v>66001</v>
      </c>
      <c r="G13" s="15" t="s">
        <v>36</v>
      </c>
      <c r="H13" s="9">
        <f t="shared" si="19"/>
        <v>69300</v>
      </c>
      <c r="I13" s="8">
        <f t="shared" si="1"/>
        <v>69301</v>
      </c>
      <c r="J13" s="15" t="s">
        <v>36</v>
      </c>
      <c r="K13" s="9">
        <f t="shared" si="2"/>
        <v>72600</v>
      </c>
      <c r="L13" s="9">
        <f t="shared" si="3"/>
        <v>72601</v>
      </c>
      <c r="M13" s="15" t="s">
        <v>36</v>
      </c>
      <c r="N13" s="9">
        <f t="shared" si="4"/>
        <v>75900</v>
      </c>
      <c r="O13" s="9">
        <f t="shared" si="5"/>
        <v>75901</v>
      </c>
      <c r="P13" s="15" t="s">
        <v>36</v>
      </c>
      <c r="Q13" s="9">
        <f t="shared" si="6"/>
        <v>79200</v>
      </c>
      <c r="R13" s="9">
        <f t="shared" si="7"/>
        <v>79201</v>
      </c>
      <c r="S13" s="15" t="s">
        <v>36</v>
      </c>
      <c r="T13" s="8">
        <f t="shared" si="8"/>
        <v>82500</v>
      </c>
      <c r="U13" s="9">
        <f t="shared" si="9"/>
        <v>82501</v>
      </c>
      <c r="V13" s="15" t="s">
        <v>36</v>
      </c>
      <c r="W13" s="8">
        <f t="shared" si="10"/>
        <v>85800</v>
      </c>
      <c r="X13" s="8">
        <f t="shared" si="11"/>
        <v>85801</v>
      </c>
      <c r="Y13" s="15" t="s">
        <v>36</v>
      </c>
      <c r="Z13" s="9">
        <f t="shared" si="12"/>
        <v>89100</v>
      </c>
      <c r="AA13" s="8">
        <f t="shared" si="13"/>
        <v>89101</v>
      </c>
      <c r="AB13" s="15" t="s">
        <v>36</v>
      </c>
      <c r="AC13" s="9">
        <f t="shared" si="14"/>
        <v>92400</v>
      </c>
      <c r="AD13" s="8">
        <f t="shared" si="15"/>
        <v>92401</v>
      </c>
      <c r="AE13" s="15" t="s">
        <v>36</v>
      </c>
      <c r="AF13" s="9">
        <f t="shared" si="17"/>
        <v>99000</v>
      </c>
      <c r="AG13" s="10">
        <f t="shared" si="16"/>
        <v>99001</v>
      </c>
      <c r="AH13" s="16" t="s">
        <v>37</v>
      </c>
    </row>
    <row r="14" spans="1:34" ht="14.15" customHeight="1" x14ac:dyDescent="0.3">
      <c r="A14" s="3">
        <v>5</v>
      </c>
      <c r="B14" s="4">
        <v>38680</v>
      </c>
      <c r="C14" s="11" t="s">
        <v>34</v>
      </c>
      <c r="D14" s="4">
        <f t="shared" si="18"/>
        <v>77360</v>
      </c>
      <c r="E14" s="18" t="s">
        <v>40</v>
      </c>
      <c r="F14" s="5">
        <f t="shared" si="0"/>
        <v>77361</v>
      </c>
      <c r="G14" s="12" t="s">
        <v>36</v>
      </c>
      <c r="H14" s="5">
        <f t="shared" si="19"/>
        <v>81228</v>
      </c>
      <c r="I14" s="4">
        <f t="shared" si="1"/>
        <v>81229</v>
      </c>
      <c r="J14" s="12" t="s">
        <v>36</v>
      </c>
      <c r="K14" s="5">
        <f t="shared" si="2"/>
        <v>85096</v>
      </c>
      <c r="L14" s="5">
        <f t="shared" si="3"/>
        <v>85097</v>
      </c>
      <c r="M14" s="12" t="s">
        <v>36</v>
      </c>
      <c r="N14" s="5">
        <f t="shared" si="4"/>
        <v>88964</v>
      </c>
      <c r="O14" s="5">
        <f t="shared" si="5"/>
        <v>88965</v>
      </c>
      <c r="P14" s="12" t="s">
        <v>36</v>
      </c>
      <c r="Q14" s="5">
        <f t="shared" si="6"/>
        <v>92832</v>
      </c>
      <c r="R14" s="5">
        <f t="shared" si="7"/>
        <v>92833</v>
      </c>
      <c r="S14" s="12" t="s">
        <v>36</v>
      </c>
      <c r="T14" s="4">
        <f t="shared" si="8"/>
        <v>96700</v>
      </c>
      <c r="U14" s="5">
        <f>T14+1</f>
        <v>96701</v>
      </c>
      <c r="V14" s="12" t="s">
        <v>36</v>
      </c>
      <c r="W14" s="4">
        <f t="shared" si="10"/>
        <v>100568</v>
      </c>
      <c r="X14" s="4">
        <f t="shared" si="11"/>
        <v>100569</v>
      </c>
      <c r="Y14" s="12" t="s">
        <v>36</v>
      </c>
      <c r="Z14" s="5">
        <f t="shared" si="12"/>
        <v>104436</v>
      </c>
      <c r="AA14" s="4">
        <f t="shared" si="13"/>
        <v>104437</v>
      </c>
      <c r="AB14" s="12" t="s">
        <v>36</v>
      </c>
      <c r="AC14" s="5">
        <f t="shared" si="14"/>
        <v>108304</v>
      </c>
      <c r="AD14" s="4">
        <f t="shared" si="15"/>
        <v>108305</v>
      </c>
      <c r="AE14" s="12" t="s">
        <v>36</v>
      </c>
      <c r="AF14" s="5">
        <f t="shared" si="17"/>
        <v>116040</v>
      </c>
      <c r="AG14" s="6">
        <f t="shared" si="16"/>
        <v>116041</v>
      </c>
      <c r="AH14" s="13" t="s">
        <v>37</v>
      </c>
    </row>
    <row r="15" spans="1:34" ht="14.15" customHeight="1" x14ac:dyDescent="0.3">
      <c r="A15" s="7">
        <v>6</v>
      </c>
      <c r="B15" s="8">
        <v>44360</v>
      </c>
      <c r="C15" s="14" t="s">
        <v>34</v>
      </c>
      <c r="D15" s="8">
        <f t="shared" si="18"/>
        <v>88720</v>
      </c>
      <c r="E15" s="18" t="s">
        <v>41</v>
      </c>
      <c r="F15" s="9">
        <f t="shared" si="0"/>
        <v>88721</v>
      </c>
      <c r="G15" s="15" t="s">
        <v>36</v>
      </c>
      <c r="H15" s="9">
        <f t="shared" si="19"/>
        <v>93156</v>
      </c>
      <c r="I15" s="8">
        <f t="shared" si="1"/>
        <v>93157</v>
      </c>
      <c r="J15" s="15" t="s">
        <v>36</v>
      </c>
      <c r="K15" s="9">
        <f t="shared" si="2"/>
        <v>97592.000000000015</v>
      </c>
      <c r="L15" s="9">
        <f t="shared" si="3"/>
        <v>97593.000000000015</v>
      </c>
      <c r="M15" s="15" t="s">
        <v>36</v>
      </c>
      <c r="N15" s="9">
        <f t="shared" si="4"/>
        <v>102027.99999999999</v>
      </c>
      <c r="O15" s="9">
        <f t="shared" si="5"/>
        <v>102028.99999999999</v>
      </c>
      <c r="P15" s="15" t="s">
        <v>36</v>
      </c>
      <c r="Q15" s="9">
        <f t="shared" si="6"/>
        <v>106464</v>
      </c>
      <c r="R15" s="9">
        <f t="shared" si="7"/>
        <v>106465</v>
      </c>
      <c r="S15" s="15" t="s">
        <v>36</v>
      </c>
      <c r="T15" s="8">
        <f t="shared" si="8"/>
        <v>110900</v>
      </c>
      <c r="U15" s="9">
        <f t="shared" si="9"/>
        <v>110901</v>
      </c>
      <c r="V15" s="15" t="s">
        <v>36</v>
      </c>
      <c r="W15" s="8">
        <f t="shared" si="10"/>
        <v>115336</v>
      </c>
      <c r="X15" s="8">
        <f t="shared" si="11"/>
        <v>115337</v>
      </c>
      <c r="Y15" s="15" t="s">
        <v>36</v>
      </c>
      <c r="Z15" s="9">
        <f t="shared" si="12"/>
        <v>119772.00000000001</v>
      </c>
      <c r="AA15" s="8">
        <f t="shared" si="13"/>
        <v>119773.00000000001</v>
      </c>
      <c r="AB15" s="15" t="s">
        <v>36</v>
      </c>
      <c r="AC15" s="9">
        <f t="shared" si="14"/>
        <v>124207.99999999999</v>
      </c>
      <c r="AD15" s="8">
        <f t="shared" si="15"/>
        <v>124208.99999999999</v>
      </c>
      <c r="AE15" s="15" t="s">
        <v>36</v>
      </c>
      <c r="AF15" s="9">
        <f t="shared" si="17"/>
        <v>133080</v>
      </c>
      <c r="AG15" s="10">
        <f t="shared" si="16"/>
        <v>133081</v>
      </c>
      <c r="AH15" s="16" t="s">
        <v>37</v>
      </c>
    </row>
    <row r="16" spans="1:34" ht="14.15" customHeight="1" x14ac:dyDescent="0.3">
      <c r="A16" s="3">
        <v>7</v>
      </c>
      <c r="B16" s="4">
        <v>50040</v>
      </c>
      <c r="C16" s="11" t="s">
        <v>34</v>
      </c>
      <c r="D16" s="4">
        <f t="shared" si="18"/>
        <v>100080</v>
      </c>
      <c r="E16" s="18" t="s">
        <v>42</v>
      </c>
      <c r="F16" s="5">
        <f t="shared" si="0"/>
        <v>100081</v>
      </c>
      <c r="G16" s="12" t="s">
        <v>36</v>
      </c>
      <c r="H16" s="5">
        <f t="shared" si="19"/>
        <v>105084</v>
      </c>
      <c r="I16" s="4">
        <f t="shared" si="1"/>
        <v>105085</v>
      </c>
      <c r="J16" s="12" t="s">
        <v>36</v>
      </c>
      <c r="K16" s="5">
        <f t="shared" si="2"/>
        <v>110088.00000000001</v>
      </c>
      <c r="L16" s="5">
        <f t="shared" si="3"/>
        <v>110089.00000000001</v>
      </c>
      <c r="M16" s="12" t="s">
        <v>36</v>
      </c>
      <c r="N16" s="5">
        <f t="shared" si="4"/>
        <v>115091.99999999999</v>
      </c>
      <c r="O16" s="5">
        <f t="shared" si="5"/>
        <v>115092.99999999999</v>
      </c>
      <c r="P16" s="12" t="s">
        <v>36</v>
      </c>
      <c r="Q16" s="5">
        <f t="shared" si="6"/>
        <v>120096</v>
      </c>
      <c r="R16" s="5">
        <f t="shared" si="7"/>
        <v>120097</v>
      </c>
      <c r="S16" s="12" t="s">
        <v>36</v>
      </c>
      <c r="T16" s="4">
        <f t="shared" si="8"/>
        <v>125100</v>
      </c>
      <c r="U16" s="5">
        <f t="shared" si="9"/>
        <v>125101</v>
      </c>
      <c r="V16" s="12" t="s">
        <v>36</v>
      </c>
      <c r="W16" s="4">
        <f t="shared" si="10"/>
        <v>130104</v>
      </c>
      <c r="X16" s="4">
        <f t="shared" si="11"/>
        <v>130105</v>
      </c>
      <c r="Y16" s="12" t="s">
        <v>36</v>
      </c>
      <c r="Z16" s="5">
        <f t="shared" si="12"/>
        <v>135108</v>
      </c>
      <c r="AA16" s="4">
        <f t="shared" si="13"/>
        <v>135109</v>
      </c>
      <c r="AB16" s="12" t="s">
        <v>36</v>
      </c>
      <c r="AC16" s="5">
        <f t="shared" si="14"/>
        <v>140112</v>
      </c>
      <c r="AD16" s="4">
        <f t="shared" si="15"/>
        <v>140113</v>
      </c>
      <c r="AE16" s="12" t="s">
        <v>36</v>
      </c>
      <c r="AF16" s="5">
        <f t="shared" si="17"/>
        <v>150120</v>
      </c>
      <c r="AG16" s="6">
        <f t="shared" si="16"/>
        <v>150121</v>
      </c>
      <c r="AH16" s="13" t="s">
        <v>37</v>
      </c>
    </row>
    <row r="17" spans="1:34" ht="13" customHeight="1" x14ac:dyDescent="0.3">
      <c r="A17" s="7">
        <v>8</v>
      </c>
      <c r="B17" s="8">
        <v>55720</v>
      </c>
      <c r="C17" s="14" t="s">
        <v>34</v>
      </c>
      <c r="D17" s="8">
        <f t="shared" si="18"/>
        <v>111440</v>
      </c>
      <c r="E17" s="18" t="s">
        <v>43</v>
      </c>
      <c r="F17" s="9">
        <f>D17+1</f>
        <v>111441</v>
      </c>
      <c r="G17" s="15" t="s">
        <v>36</v>
      </c>
      <c r="H17" s="9">
        <f t="shared" si="19"/>
        <v>117012</v>
      </c>
      <c r="I17" s="8">
        <f t="shared" si="1"/>
        <v>117013</v>
      </c>
      <c r="J17" s="15" t="s">
        <v>36</v>
      </c>
      <c r="K17" s="9">
        <f t="shared" si="2"/>
        <v>122584.00000000001</v>
      </c>
      <c r="L17" s="9">
        <f t="shared" si="3"/>
        <v>122585.00000000001</v>
      </c>
      <c r="M17" s="15" t="s">
        <v>36</v>
      </c>
      <c r="N17" s="9">
        <f t="shared" si="4"/>
        <v>128155.99999999999</v>
      </c>
      <c r="O17" s="9">
        <f t="shared" si="5"/>
        <v>128156.99999999999</v>
      </c>
      <c r="P17" s="15" t="s">
        <v>36</v>
      </c>
      <c r="Q17" s="9">
        <f t="shared" si="6"/>
        <v>133728</v>
      </c>
      <c r="R17" s="9">
        <f t="shared" si="7"/>
        <v>133729</v>
      </c>
      <c r="S17" s="15" t="s">
        <v>36</v>
      </c>
      <c r="T17" s="8">
        <f t="shared" si="8"/>
        <v>139300</v>
      </c>
      <c r="U17" s="9">
        <f t="shared" si="9"/>
        <v>139301</v>
      </c>
      <c r="V17" s="15" t="s">
        <v>36</v>
      </c>
      <c r="W17" s="8">
        <f t="shared" si="10"/>
        <v>144872</v>
      </c>
      <c r="X17" s="8">
        <f t="shared" si="11"/>
        <v>144873</v>
      </c>
      <c r="Y17" s="15" t="s">
        <v>36</v>
      </c>
      <c r="Z17" s="9">
        <f t="shared" si="12"/>
        <v>150444</v>
      </c>
      <c r="AA17" s="8">
        <f t="shared" si="13"/>
        <v>150445</v>
      </c>
      <c r="AB17" s="15" t="s">
        <v>36</v>
      </c>
      <c r="AC17" s="9">
        <f t="shared" si="14"/>
        <v>156016</v>
      </c>
      <c r="AD17" s="8">
        <f t="shared" si="15"/>
        <v>156017</v>
      </c>
      <c r="AE17" s="15" t="s">
        <v>36</v>
      </c>
      <c r="AF17" s="9">
        <f t="shared" si="17"/>
        <v>167160</v>
      </c>
      <c r="AG17" s="10">
        <f t="shared" si="16"/>
        <v>167161</v>
      </c>
      <c r="AH17" s="16" t="s">
        <v>37</v>
      </c>
    </row>
    <row r="18" spans="1:34" ht="21" customHeight="1" x14ac:dyDescent="0.3">
      <c r="A18" s="4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</row>
    <row r="19" spans="1:34" ht="12" customHeight="1" x14ac:dyDescent="0.3">
      <c r="A19" s="4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</row>
  </sheetData>
  <mergeCells count="62">
    <mergeCell ref="A18:AH18"/>
    <mergeCell ref="A19:AH19"/>
    <mergeCell ref="A5:B7"/>
    <mergeCell ref="AG8:AH8"/>
    <mergeCell ref="C9:D9"/>
    <mergeCell ref="F9:H9"/>
    <mergeCell ref="I9:K9"/>
    <mergeCell ref="L9:N9"/>
    <mergeCell ref="O9:Q9"/>
    <mergeCell ref="R9:T9"/>
    <mergeCell ref="U9:W9"/>
    <mergeCell ref="X9:Z9"/>
    <mergeCell ref="AA9:AC9"/>
    <mergeCell ref="AD9:AF9"/>
    <mergeCell ref="AG9:AH9"/>
    <mergeCell ref="R8:T8"/>
    <mergeCell ref="U8:W8"/>
    <mergeCell ref="X8:Z8"/>
    <mergeCell ref="AA8:AC8"/>
    <mergeCell ref="AD8:AF8"/>
    <mergeCell ref="C8:D8"/>
    <mergeCell ref="F8:H8"/>
    <mergeCell ref="I8:K8"/>
    <mergeCell ref="L8:N8"/>
    <mergeCell ref="O8:Q8"/>
    <mergeCell ref="AD6:AF6"/>
    <mergeCell ref="AG6:AH6"/>
    <mergeCell ref="C7:D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H7"/>
    <mergeCell ref="O6:Q6"/>
    <mergeCell ref="R6:T6"/>
    <mergeCell ref="U6:W6"/>
    <mergeCell ref="X6:Z6"/>
    <mergeCell ref="AA6:AC6"/>
    <mergeCell ref="C6:D6"/>
    <mergeCell ref="F6:H6"/>
    <mergeCell ref="I6:K6"/>
    <mergeCell ref="L6:N6"/>
    <mergeCell ref="A1:AH1"/>
    <mergeCell ref="A2:AH2"/>
    <mergeCell ref="A3:AH3"/>
    <mergeCell ref="A4:AH4"/>
    <mergeCell ref="C5:D5"/>
    <mergeCell ref="F5:H5"/>
    <mergeCell ref="I5:K5"/>
    <mergeCell ref="L5:N5"/>
    <mergeCell ref="O5:Q5"/>
    <mergeCell ref="R5:T5"/>
    <mergeCell ref="U5:W5"/>
    <mergeCell ref="X5:Z5"/>
    <mergeCell ref="AA5:AC5"/>
    <mergeCell ref="AD5:AF5"/>
    <mergeCell ref="AG5:AH5"/>
  </mergeCells>
  <hyperlinks>
    <hyperlink ref="A3" r:id="rId1" xr:uid="{00000000-0004-0000-0000-000000000000}"/>
  </hyperlinks>
  <pageMargins left="0.25" right="0.25" top="0.75" bottom="0.75" header="0.3" footer="0.3"/>
  <pageSetup scale="64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B98D57BB0D874AA09DA110C1B98C65" ma:contentTypeVersion="18" ma:contentTypeDescription="Create a new document." ma:contentTypeScope="" ma:versionID="f2830ee7607897d95dd24591a65131e7">
  <xsd:schema xmlns:xsd="http://www.w3.org/2001/XMLSchema" xmlns:xs="http://www.w3.org/2001/XMLSchema" xmlns:p="http://schemas.microsoft.com/office/2006/metadata/properties" xmlns:ns2="382d6cf1-e3ab-4abd-96fa-2b677ddd9170" xmlns:ns3="8ce9e59a-9204-4956-9057-f49f5982e5f1" targetNamespace="http://schemas.microsoft.com/office/2006/metadata/properties" ma:root="true" ma:fieldsID="497e6f495debe49a006b65632778424a" ns2:_="" ns3:_="">
    <xsd:import namespace="382d6cf1-e3ab-4abd-96fa-2b677ddd9170"/>
    <xsd:import namespace="8ce9e59a-9204-4956-9057-f49f5982e5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d6cf1-e3ab-4abd-96fa-2b677ddd91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bcb0a65-8de1-4cfb-ab99-49ee7ec3b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9e59a-9204-4956-9057-f49f5982e5f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1433075-0f2d-4007-9dad-fa915da79f96}" ma:internalName="TaxCatchAll" ma:showField="CatchAllData" ma:web="8ce9e59a-9204-4956-9057-f49f5982e5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e9e59a-9204-4956-9057-f49f5982e5f1" xsi:nil="true"/>
    <lcf76f155ced4ddcb4097134ff3c332f xmlns="382d6cf1-e3ab-4abd-96fa-2b677ddd91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45BE39-2E10-49D8-B94B-2820C39F45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2d6cf1-e3ab-4abd-96fa-2b677ddd9170"/>
    <ds:schemaRef ds:uri="8ce9e59a-9204-4956-9057-f49f5982e5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772B1E-948F-4DD0-809B-6310698FA8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395BCB-B36A-40D1-8592-13F9BE5EF576}">
  <ds:schemaRefs>
    <ds:schemaRef ds:uri="8ce9e59a-9204-4956-9057-f49f5982e5f1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382d6cf1-e3ab-4abd-96fa-2b677ddd9170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Bracey</dc:creator>
  <cp:lastModifiedBy>Cox, Jennifer</cp:lastModifiedBy>
  <cp:lastPrinted>2024-06-24T13:01:01Z</cp:lastPrinted>
  <dcterms:created xsi:type="dcterms:W3CDTF">2023-07-11T15:47:35Z</dcterms:created>
  <dcterms:modified xsi:type="dcterms:W3CDTF">2026-09-22T17:40:25Z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2017-07-11T00:00:00Z</vt:filetime>
  </property>
  <property fmtid="{D5CDD505-2E9C-101B-9397-08002B2CF9AE}" pid="3" name="Creator">
    <vt:lpwstr>Microsoft® Excel® 2010</vt:lpwstr>
  </property>
  <property fmtid="{D5CDD505-2E9C-101B-9397-08002B2CF9AE}" pid="4" name="LastSaved">
    <vt:filetime>2023-07-11T00:00:00Z</vt:filetime>
  </property>
  <property fmtid="{D5CDD505-2E9C-101B-9397-08002B2CF9AE}" pid="5" name="Producer">
    <vt:lpwstr>Microsoft® Excel® 2010</vt:lpwstr>
  </property>
  <property fmtid="{D5CDD505-2E9C-101B-9397-08002B2CF9AE}" pid="6" name="ContentTypeId">
    <vt:lpwstr>0x0101008EB98D57BB0D874AA09DA110C1B98C65</vt:lpwstr>
  </property>
  <property fmtid="{D5CDD505-2E9C-101B-9397-08002B2CF9AE}" pid="7" name="MediaServiceImageTags">
    <vt:lpwstr/>
  </property>
</Properties>
</file>